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4_3 BYTY - elektronika (ZPŘ)\"/>
    </mc:Choice>
  </mc:AlternateContent>
  <xr:revisionPtr revIDLastSave="0" documentId="8_{666332D4-FDB3-43B8-BBEE-65D491FAE93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 - Elektro" sheetId="2" r:id="rId2"/>
  </sheets>
  <definedNames>
    <definedName name="_xlnm._FilterDatabase" localSheetId="1" hidden="1">'2 - Elektro'!$C$115:$K$126</definedName>
    <definedName name="_xlnm.Print_Titles" localSheetId="1">'2 - Elektro'!$115:$115</definedName>
    <definedName name="_xlnm.Print_Titles" localSheetId="0">'Rekapitulace stavby'!$92:$92</definedName>
    <definedName name="_xlnm.Print_Area" localSheetId="1">'2 - Elektro'!$C$103:$J$126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112" i="2"/>
  <c r="J20" i="2"/>
  <c r="J18" i="2"/>
  <c r="E18" i="2"/>
  <c r="F92" i="2"/>
  <c r="J17" i="2"/>
  <c r="J15" i="2"/>
  <c r="E15" i="2"/>
  <c r="F91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J125" i="2"/>
  <c r="BK117" i="2"/>
  <c r="BK119" i="2"/>
  <c r="J126" i="2"/>
  <c r="J121" i="2"/>
  <c r="BK124" i="2"/>
  <c r="BK125" i="2"/>
  <c r="BK123" i="2"/>
  <c r="J124" i="2"/>
  <c r="J123" i="2"/>
  <c r="BK126" i="2"/>
  <c r="J117" i="2"/>
  <c r="J119" i="2"/>
  <c r="J122" i="2"/>
  <c r="J120" i="2"/>
  <c r="BK118" i="2"/>
  <c r="BK120" i="2"/>
  <c r="BK122" i="2"/>
  <c r="AS94" i="1"/>
  <c r="J118" i="2"/>
  <c r="BK121" i="2"/>
  <c r="BK116" i="2" l="1"/>
  <c r="J116" i="2"/>
  <c r="P116" i="2"/>
  <c r="AU95" i="1"/>
  <c r="R116" i="2"/>
  <c r="T116" i="2"/>
  <c r="BE126" i="2"/>
  <c r="E106" i="2"/>
  <c r="BE118" i="2"/>
  <c r="BE121" i="2"/>
  <c r="J110" i="2"/>
  <c r="J91" i="2"/>
  <c r="BE125" i="2"/>
  <c r="BE117" i="2"/>
  <c r="BE123" i="2"/>
  <c r="F113" i="2"/>
  <c r="BE124" i="2"/>
  <c r="J92" i="2"/>
  <c r="BE122" i="2"/>
  <c r="BE120" i="2"/>
  <c r="F112" i="2"/>
  <c r="BE119" i="2"/>
  <c r="J30" i="2"/>
  <c r="AU94" i="1"/>
  <c r="F36" i="2"/>
  <c r="BC95" i="1" s="1"/>
  <c r="BC94" i="1" s="1"/>
  <c r="W32" i="1" s="1"/>
  <c r="J34" i="2"/>
  <c r="AW95" i="1" s="1"/>
  <c r="F34" i="2"/>
  <c r="BA95" i="1"/>
  <c r="BA94" i="1"/>
  <c r="AW94" i="1"/>
  <c r="AK30" i="1"/>
  <c r="F37" i="2"/>
  <c r="BD95" i="1"/>
  <c r="BD94" i="1"/>
  <c r="W33" i="1"/>
  <c r="F35" i="2"/>
  <c r="BB95" i="1" s="1"/>
  <c r="BB94" i="1" s="1"/>
  <c r="W31" i="1" s="1"/>
  <c r="AG95" i="1" l="1"/>
  <c r="J96" i="2"/>
  <c r="AG94" i="1"/>
  <c r="AY94" i="1"/>
  <c r="AX94" i="1"/>
  <c r="J33" i="2"/>
  <c r="AV95" i="1" s="1"/>
  <c r="AT95" i="1" s="1"/>
  <c r="AN95" i="1" s="1"/>
  <c r="W30" i="1"/>
  <c r="F33" i="2"/>
  <c r="AZ95" i="1"/>
  <c r="AZ94" i="1"/>
  <c r="W29" i="1"/>
  <c r="J39" i="2" l="1"/>
  <c r="AK26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<sst xmlns="http://schemas.openxmlformats.org/spreadsheetml/2006/main" count="377" uniqueCount="138">
  <si>
    <t>Export Komplet</t>
  </si>
  <si>
    <t/>
  </si>
  <si>
    <t>2.0</t>
  </si>
  <si>
    <t>ZAMOK</t>
  </si>
  <si>
    <t>False</t>
  </si>
  <si>
    <t>{19461b58-32ea-43e9-891d-de67617cfa82}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</si>
  <si>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</si>
  <si>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</si>
  <si>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</si>
  <si>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</si>
  <si>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</si>
  <si>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</si>
  <si>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</si>
  <si>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</si>
  <si>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</si>
  <si>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</si>
  <si>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</si>
  <si>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Karla Lánského 836/11, 551 01 Jaroměř (byt pro 6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</si>
  <si>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</si>
  <si>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</si>
  <si>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</si>
  <si>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</si>
  <si>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</si>
  <si>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</si>
  <si>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</si>
  <si>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</si>
  <si>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</si>
  <si>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</si>
  <si>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</si>
  <si>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</si>
  <si>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</si>
  <si>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</si>
  <si>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</si>
  <si>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</si>
  <si>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</si>
  <si>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</si>
  <si>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</si>
  <si>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</si>
  <si>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</si>
  <si>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</si>
  <si>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</si>
  <si>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</si>
  <si>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</si>
  <si>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</si>
  <si>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</si>
  <si>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</si>
  <si>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</si>
  <si>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</si>
  <si>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</si>
  <si>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</si>
  <si>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</si>
  <si>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</si>
  <si>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</si>
  <si>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</si>
  <si>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</si>
  <si>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</si>
  <si>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</si>
  <si>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</si>
  <si>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</si>
  <si>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</si>
  <si>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</si>
  <si>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</si>
  <si>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</si>
  <si>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</si>
  <si>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</si>
  <si>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</si>
  <si>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</si>
  <si>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</si>
  <si>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</si>
  <si>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</si>
  <si>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</si>
  <si>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</si>
  <si>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</si>
  <si>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</si>
  <si>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</si>
  <si>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</si>
  <si>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</si>
  <si>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</si>
  <si>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</si>
  <si>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Elektro</t>
  </si>
  <si>
    <t>STA</t>
  </si>
  <si>
    <t>1</t>
  </si>
  <si>
    <t>{2d38d7f9-c90c-4275-8c18-bab7bc21ad01}</t>
  </si>
  <si>
    <t>KRYCÍ LIST SOUPISU PRACÍ</t>
  </si>
  <si>
    <t>Objekt:</t>
  </si>
  <si>
    <t>2 - Elektro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</si>
  <si>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</si>
  <si>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</si>
  <si>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</si>
  <si>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</si>
  <si>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</si>
  <si>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</si>
  <si>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</si>
  <si>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</si>
  <si>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</si>
  <si>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</si>
  <si>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</si>
  <si>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</si>
  <si>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</si>
  <si>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</si>
  <si>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</si>
  <si>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</si>
  <si>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</si>
  <si>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</si>
  <si>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</si>
  <si>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LA1</t>
  </si>
  <si>
    <t>LAMPIČKA NA PSACÍ STŮL</t>
  </si>
  <si>
    <t>4</t>
  </si>
  <si>
    <t>ROZPOCET</t>
  </si>
  <si>
    <t>16</t>
  </si>
  <si>
    <t>30</t>
  </si>
  <si>
    <t>3</t>
  </si>
  <si>
    <t>TV1</t>
  </si>
  <si>
    <t>TELEVIZE</t>
  </si>
  <si>
    <t>42</t>
  </si>
  <si>
    <t>SL1</t>
  </si>
  <si>
    <t>STOJACÍ LAMPA</t>
  </si>
  <si>
    <t>52</t>
  </si>
  <si>
    <t>5</t>
  </si>
  <si>
    <t>70</t>
  </si>
  <si>
    <t>6</t>
  </si>
  <si>
    <t>86</t>
  </si>
  <si>
    <t>7</t>
  </si>
  <si>
    <t>MWT1</t>
  </si>
  <si>
    <t>MIKROVLNNÁ TROUBA NEREZ</t>
  </si>
  <si>
    <t>96</t>
  </si>
  <si>
    <t>8</t>
  </si>
  <si>
    <t>KL1</t>
  </si>
  <si>
    <t>KOMBINOVANÁ LEDNIČKA</t>
  </si>
  <si>
    <t>98</t>
  </si>
  <si>
    <t>9</t>
  </si>
  <si>
    <t>SET PS</t>
  </si>
  <si>
    <t>PRAČKA A SUŠIČKA</t>
  </si>
  <si>
    <t>100</t>
  </si>
  <si>
    <t>10</t>
  </si>
  <si>
    <t>VYS</t>
  </si>
  <si>
    <t>VYSAVAČ BEZSÁČKOVÝ</t>
  </si>
  <si>
    <t>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</si>
</sst>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18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>Karla Lánského 836/11, 551 01 Jaroměř (byt pro 6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'2 - Elektro'!J30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'2 - Elektro'!P116</f>
        <v>0</v>
      </c>
      <c r="AV95" s="94">
        <f>'2 - Elektro'!J33</f>
        <v>0</v>
      </c>
      <c r="AW95" s="94">
        <f>'2 - Elektro'!J34</f>
        <v>0</v>
      </c>
      <c r="AX95" s="94">
        <f>'2 - Elektro'!J35</f>
        <v>0</v>
      </c>
      <c r="AY95" s="94">
        <f>'2 - Elektro'!J36</f>
        <v>0</v>
      </c>
      <c r="AZ95" s="94">
        <f>'2 - Elektro'!F33</f>
        <v>0</v>
      </c>
      <c r="BA95" s="94">
        <f>'2 - Elektro'!F34</f>
        <v>0</v>
      </c>
      <c r="BB95" s="94">
        <f>'2 - Elektro'!F35</f>
        <v>0</v>
      </c>
      <c r="BC95" s="94">
        <f>'2 - Elektro'!F36</f>
        <v>0</v>
      </c>
      <c r="BD95" s="96">
        <f>'2 - Elektro'!F37</f>
        <v>0</v>
      </c>
      <c r="BT95" s="97" t="s">
        <v>81</v>
      </c>
      <c r="BV95" s="97" t="s">
        <v>75</v>
      </c>
      <c r="BW95" s="97" t="s">
        <v>82</v>
      </c>
      <c r="BX95" s="97" t="s">
        <v>5</v>
      </c>
      <c r="CL95" s="97" t="s">
        <v>1</v>
      </c>
      <c r="CM95" s="97" t="s">
        <v>78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W0u+6DlubI21rISR3DlHfTiom0THA4//nLSCrLbn0tQm12EQSgWaRRkKubVRL3+g0Sxr989F4qvHFLs6UzKdhQ==" saltValue="6iyOqPqM9FrPqLbCnV737TdDVmuHEFEvA+G0Uq7r+nLt7gl/tKDGGPT54cCR4asRzonSiS2nseBpUtueFi4OW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 - Elek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82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78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16.5" hidden="1" customHeight="1">
      <c r="B7" s="14"/>
      <c r="E7" s="209" t="str">
        <f>'Rekapitulace stavby'!K6</f>
        <v>Karla Lánského 836/11, 551 01 Jaroměř (byt pro 6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ROUND((SUM(BE116:BE126)),  2)</f>
        <v>0</v>
      </c>
      <c r="G33" s="28"/>
      <c r="H33" s="28"/>
      <c r="I33" s="114">
        <v>0.21</v>
      </c>
      <c r="J33" s="113">
        <f>ROUND(((SUM(BE116:BE126))*I33),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ROUND((SUM(BF116:BF126)),  2)</f>
        <v>0</v>
      </c>
      <c r="G34" s="28"/>
      <c r="H34" s="28"/>
      <c r="I34" s="114">
        <v>0.12</v>
      </c>
      <c r="J34" s="113">
        <f>ROUND(((SUM(BF116:BF126))*I34),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ROUND((SUM(BG116:BG126)),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ROUND((SUM(BH116:BH126)),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ROUND((SUM(BI116:BI126)),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16" t="str">
        <f>E7</f>
        <v>Karla Lánského 836/11, 551 01 Jaroměř (byt pro 6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2 - Elektro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16" t="str">
        <f>E7</f>
        <v>Karla Lánského 836/11, 551 01 Jaroměř (byt pro 6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2 - Elektro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SUM(P117:P126)</f>
        <v>0</v>
      </c>
      <c r="Q116" s="73"/>
      <c r="R116" s="146">
        <f>SUM(R117:R126)</f>
        <v>0</v>
      </c>
      <c r="S116" s="73"/>
      <c r="T116" s="147">
        <f>SUM(T117:T126)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SUM(BK117:BK126)</f>
        <v>0</v>
      </c>
    </row>
    <row r="117" spans="1:65" s="2" customFormat="1" ht="16.5" customHeight="1">
      <c r="A117" s="28"/>
      <c r="B117" s="29"/>
      <c r="C117" s="149" t="s">
        <v>81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2</v>
      </c>
      <c r="I117" s="154"/>
      <c r="J117" s="155">
        <f t="shared" ref="J117:J126" si="0"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 t="shared" ref="P117:P126" si="1">O117*H117</f>
        <v>0</v>
      </c>
      <c r="Q117" s="159">
        <v>0</v>
      </c>
      <c r="R117" s="159">
        <f t="shared" ref="R117:R126" si="2">Q117*H117</f>
        <v>0</v>
      </c>
      <c r="S117" s="159">
        <v>0</v>
      </c>
      <c r="T117" s="160">
        <f t="shared" ref="T117:T126" si="3"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 t="shared" ref="BE117:BE126" si="4">IF(N117="základní",J117,0)</f>
        <v>0</v>
      </c>
      <c r="BF117" s="162">
        <f t="shared" ref="BF117:BF126" si="5">IF(N117="snížená",J117,0)</f>
        <v>0</v>
      </c>
      <c r="BG117" s="162">
        <f t="shared" ref="BG117:BG126" si="6">IF(N117="zákl. přenesená",J117,0)</f>
        <v>0</v>
      </c>
      <c r="BH117" s="162">
        <f t="shared" ref="BH117:BH126" si="7">IF(N117="sníž. přenesená",J117,0)</f>
        <v>0</v>
      </c>
      <c r="BI117" s="162">
        <f t="shared" ref="BI117:BI126" si="8">IF(N117="nulová",J117,0)</f>
        <v>0</v>
      </c>
      <c r="BJ117" s="11" t="s">
        <v>81</v>
      </c>
      <c r="BK117" s="162">
        <f t="shared" ref="BK117:BK126" si="9">ROUND(I117*H117,2)</f>
        <v>0</v>
      </c>
      <c r="BL117" s="11" t="s">
        <v>107</v>
      </c>
      <c r="BM117" s="161" t="s">
        <v>109</v>
      </c>
    </row>
    <row r="118" spans="1:65" s="2" customFormat="1" ht="16.5" customHeight="1">
      <c r="A118" s="28"/>
      <c r="B118" s="29"/>
      <c r="C118" s="149" t="s">
        <v>78</v>
      </c>
      <c r="D118" s="149" t="s">
        <v>104</v>
      </c>
      <c r="E118" s="150" t="s">
        <v>105</v>
      </c>
      <c r="F118" s="151" t="s">
        <v>106</v>
      </c>
      <c r="G118" s="152" t="s">
        <v>1</v>
      </c>
      <c r="H118" s="153">
        <v>2</v>
      </c>
      <c r="I118" s="154"/>
      <c r="J118" s="155">
        <f t="shared" si="0"/>
        <v>0</v>
      </c>
      <c r="K118" s="156"/>
      <c r="L118" s="33"/>
      <c r="M118" s="157" t="s">
        <v>1</v>
      </c>
      <c r="N118" s="158" t="s">
        <v>38</v>
      </c>
      <c r="O118" s="65"/>
      <c r="P118" s="159">
        <f t="shared" si="1"/>
        <v>0</v>
      </c>
      <c r="Q118" s="159">
        <v>0</v>
      </c>
      <c r="R118" s="159">
        <f t="shared" si="2"/>
        <v>0</v>
      </c>
      <c r="S118" s="159">
        <v>0</v>
      </c>
      <c r="T118" s="160">
        <f t="shared" si="3"/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1" t="s">
        <v>81</v>
      </c>
      <c r="BK118" s="162">
        <f t="shared" si="9"/>
        <v>0</v>
      </c>
      <c r="BL118" s="11" t="s">
        <v>107</v>
      </c>
      <c r="BM118" s="161" t="s">
        <v>110</v>
      </c>
    </row>
    <row r="119" spans="1:65" s="2" customFormat="1" ht="16.5" customHeight="1">
      <c r="A119" s="28"/>
      <c r="B119" s="29"/>
      <c r="C119" s="149" t="s">
        <v>111</v>
      </c>
      <c r="D119" s="149" t="s">
        <v>104</v>
      </c>
      <c r="E119" s="150" t="s">
        <v>112</v>
      </c>
      <c r="F119" s="151" t="s">
        <v>113</v>
      </c>
      <c r="G119" s="152" t="s">
        <v>1</v>
      </c>
      <c r="H119" s="153">
        <v>1</v>
      </c>
      <c r="I119" s="154"/>
      <c r="J119" s="155">
        <f t="shared" si="0"/>
        <v>0</v>
      </c>
      <c r="K119" s="156"/>
      <c r="L119" s="33"/>
      <c r="M119" s="157" t="s">
        <v>1</v>
      </c>
      <c r="N119" s="158" t="s">
        <v>38</v>
      </c>
      <c r="O119" s="65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1" t="s">
        <v>81</v>
      </c>
      <c r="BK119" s="162">
        <f t="shared" si="9"/>
        <v>0</v>
      </c>
      <c r="BL119" s="11" t="s">
        <v>107</v>
      </c>
      <c r="BM119" s="161" t="s">
        <v>114</v>
      </c>
    </row>
    <row r="120" spans="1:65" s="2" customFormat="1" ht="16.5" customHeight="1">
      <c r="A120" s="28"/>
      <c r="B120" s="29"/>
      <c r="C120" s="149" t="s">
        <v>107</v>
      </c>
      <c r="D120" s="149" t="s">
        <v>104</v>
      </c>
      <c r="E120" s="150" t="s">
        <v>115</v>
      </c>
      <c r="F120" s="151" t="s">
        <v>116</v>
      </c>
      <c r="G120" s="152" t="s">
        <v>1</v>
      </c>
      <c r="H120" s="153">
        <v>1</v>
      </c>
      <c r="I120" s="154"/>
      <c r="J120" s="155">
        <f t="shared" si="0"/>
        <v>0</v>
      </c>
      <c r="K120" s="156"/>
      <c r="L120" s="33"/>
      <c r="M120" s="157" t="s">
        <v>1</v>
      </c>
      <c r="N120" s="158" t="s">
        <v>38</v>
      </c>
      <c r="O120" s="65"/>
      <c r="P120" s="159">
        <f t="shared" si="1"/>
        <v>0</v>
      </c>
      <c r="Q120" s="159">
        <v>0</v>
      </c>
      <c r="R120" s="159">
        <f t="shared" si="2"/>
        <v>0</v>
      </c>
      <c r="S120" s="159">
        <v>0</v>
      </c>
      <c r="T120" s="160">
        <f t="shared" si="3"/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1" t="s">
        <v>107</v>
      </c>
      <c r="AT120" s="161" t="s">
        <v>104</v>
      </c>
      <c r="AU120" s="161" t="s">
        <v>73</v>
      </c>
      <c r="AY120" s="11" t="s">
        <v>108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1" t="s">
        <v>81</v>
      </c>
      <c r="BK120" s="162">
        <f t="shared" si="9"/>
        <v>0</v>
      </c>
      <c r="BL120" s="11" t="s">
        <v>107</v>
      </c>
      <c r="BM120" s="161" t="s">
        <v>117</v>
      </c>
    </row>
    <row r="121" spans="1:65" s="2" customFormat="1" ht="16.5" customHeight="1">
      <c r="A121" s="28"/>
      <c r="B121" s="29"/>
      <c r="C121" s="149" t="s">
        <v>118</v>
      </c>
      <c r="D121" s="149" t="s">
        <v>104</v>
      </c>
      <c r="E121" s="150" t="s">
        <v>105</v>
      </c>
      <c r="F121" s="151" t="s">
        <v>106</v>
      </c>
      <c r="G121" s="152" t="s">
        <v>1</v>
      </c>
      <c r="H121" s="153">
        <v>1</v>
      </c>
      <c r="I121" s="154"/>
      <c r="J121" s="155">
        <f t="shared" si="0"/>
        <v>0</v>
      </c>
      <c r="K121" s="156"/>
      <c r="L121" s="33"/>
      <c r="M121" s="157" t="s">
        <v>1</v>
      </c>
      <c r="N121" s="158" t="s">
        <v>38</v>
      </c>
      <c r="O121" s="65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1" t="s">
        <v>107</v>
      </c>
      <c r="AT121" s="161" t="s">
        <v>104</v>
      </c>
      <c r="AU121" s="161" t="s">
        <v>73</v>
      </c>
      <c r="AY121" s="11" t="s">
        <v>108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1" t="s">
        <v>81</v>
      </c>
      <c r="BK121" s="162">
        <f t="shared" si="9"/>
        <v>0</v>
      </c>
      <c r="BL121" s="11" t="s">
        <v>107</v>
      </c>
      <c r="BM121" s="161" t="s">
        <v>119</v>
      </c>
    </row>
    <row r="122" spans="1:65" s="2" customFormat="1" ht="16.5" customHeight="1">
      <c r="A122" s="28"/>
      <c r="B122" s="29"/>
      <c r="C122" s="149" t="s">
        <v>120</v>
      </c>
      <c r="D122" s="149" t="s">
        <v>104</v>
      </c>
      <c r="E122" s="150" t="s">
        <v>105</v>
      </c>
      <c r="F122" s="151" t="s">
        <v>106</v>
      </c>
      <c r="G122" s="152" t="s">
        <v>1</v>
      </c>
      <c r="H122" s="153">
        <v>1</v>
      </c>
      <c r="I122" s="154"/>
      <c r="J122" s="155">
        <f t="shared" si="0"/>
        <v>0</v>
      </c>
      <c r="K122" s="156"/>
      <c r="L122" s="33"/>
      <c r="M122" s="157" t="s">
        <v>1</v>
      </c>
      <c r="N122" s="158" t="s">
        <v>38</v>
      </c>
      <c r="O122" s="65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1" t="s">
        <v>107</v>
      </c>
      <c r="AT122" s="161" t="s">
        <v>104</v>
      </c>
      <c r="AU122" s="161" t="s">
        <v>73</v>
      </c>
      <c r="AY122" s="11" t="s">
        <v>108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1" t="s">
        <v>81</v>
      </c>
      <c r="BK122" s="162">
        <f t="shared" si="9"/>
        <v>0</v>
      </c>
      <c r="BL122" s="11" t="s">
        <v>107</v>
      </c>
      <c r="BM122" s="161" t="s">
        <v>121</v>
      </c>
    </row>
    <row r="123" spans="1:65" s="2" customFormat="1" ht="16.5" customHeight="1">
      <c r="A123" s="28"/>
      <c r="B123" s="29"/>
      <c r="C123" s="149" t="s">
        <v>122</v>
      </c>
      <c r="D123" s="149" t="s">
        <v>104</v>
      </c>
      <c r="E123" s="150" t="s">
        <v>123</v>
      </c>
      <c r="F123" s="151" t="s">
        <v>124</v>
      </c>
      <c r="G123" s="152" t="s">
        <v>1</v>
      </c>
      <c r="H123" s="153">
        <v>1</v>
      </c>
      <c r="I123" s="154"/>
      <c r="J123" s="155">
        <f t="shared" si="0"/>
        <v>0</v>
      </c>
      <c r="K123" s="156"/>
      <c r="L123" s="33"/>
      <c r="M123" s="157" t="s">
        <v>1</v>
      </c>
      <c r="N123" s="158" t="s">
        <v>38</v>
      </c>
      <c r="O123" s="65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1" t="s">
        <v>107</v>
      </c>
      <c r="AT123" s="161" t="s">
        <v>104</v>
      </c>
      <c r="AU123" s="161" t="s">
        <v>73</v>
      </c>
      <c r="AY123" s="11" t="s">
        <v>108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1" t="s">
        <v>81</v>
      </c>
      <c r="BK123" s="162">
        <f t="shared" si="9"/>
        <v>0</v>
      </c>
      <c r="BL123" s="11" t="s">
        <v>107</v>
      </c>
      <c r="BM123" s="161" t="s">
        <v>125</v>
      </c>
    </row>
    <row r="124" spans="1:65" s="2" customFormat="1" ht="16.5" customHeight="1">
      <c r="A124" s="28"/>
      <c r="B124" s="29"/>
      <c r="C124" s="149" t="s">
        <v>126</v>
      </c>
      <c r="D124" s="149" t="s">
        <v>104</v>
      </c>
      <c r="E124" s="150" t="s">
        <v>127</v>
      </c>
      <c r="F124" s="151" t="s">
        <v>128</v>
      </c>
      <c r="G124" s="152" t="s">
        <v>1</v>
      </c>
      <c r="H124" s="153">
        <v>1</v>
      </c>
      <c r="I124" s="154"/>
      <c r="J124" s="155">
        <f t="shared" si="0"/>
        <v>0</v>
      </c>
      <c r="K124" s="156"/>
      <c r="L124" s="33"/>
      <c r="M124" s="157" t="s">
        <v>1</v>
      </c>
      <c r="N124" s="158" t="s">
        <v>38</v>
      </c>
      <c r="O124" s="65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1" t="s">
        <v>107</v>
      </c>
      <c r="AT124" s="161" t="s">
        <v>104</v>
      </c>
      <c r="AU124" s="161" t="s">
        <v>73</v>
      </c>
      <c r="AY124" s="11" t="s">
        <v>108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1" t="s">
        <v>81</v>
      </c>
      <c r="BK124" s="162">
        <f t="shared" si="9"/>
        <v>0</v>
      </c>
      <c r="BL124" s="11" t="s">
        <v>107</v>
      </c>
      <c r="BM124" s="161" t="s">
        <v>129</v>
      </c>
    </row>
    <row r="125" spans="1:65" s="2" customFormat="1" ht="16.5" customHeight="1">
      <c r="A125" s="28"/>
      <c r="B125" s="29"/>
      <c r="C125" s="149" t="s">
        <v>130</v>
      </c>
      <c r="D125" s="149" t="s">
        <v>104</v>
      </c>
      <c r="E125" s="150" t="s">
        <v>131</v>
      </c>
      <c r="F125" s="151" t="s">
        <v>132</v>
      </c>
      <c r="G125" s="152" t="s">
        <v>1</v>
      </c>
      <c r="H125" s="153">
        <v>1</v>
      </c>
      <c r="I125" s="154"/>
      <c r="J125" s="155">
        <f t="shared" si="0"/>
        <v>0</v>
      </c>
      <c r="K125" s="156"/>
      <c r="L125" s="33"/>
      <c r="M125" s="157" t="s">
        <v>1</v>
      </c>
      <c r="N125" s="158" t="s">
        <v>38</v>
      </c>
      <c r="O125" s="65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1" t="s">
        <v>107</v>
      </c>
      <c r="AT125" s="161" t="s">
        <v>104</v>
      </c>
      <c r="AU125" s="161" t="s">
        <v>73</v>
      </c>
      <c r="AY125" s="11" t="s">
        <v>108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1" t="s">
        <v>81</v>
      </c>
      <c r="BK125" s="162">
        <f t="shared" si="9"/>
        <v>0</v>
      </c>
      <c r="BL125" s="11" t="s">
        <v>107</v>
      </c>
      <c r="BM125" s="161" t="s">
        <v>133</v>
      </c>
    </row>
    <row r="126" spans="1:65" s="2" customFormat="1" ht="16.5" customHeight="1">
      <c r="A126" s="28"/>
      <c r="B126" s="29"/>
      <c r="C126" s="149" t="s">
        <v>134</v>
      </c>
      <c r="D126" s="149" t="s">
        <v>104</v>
      </c>
      <c r="E126" s="150" t="s">
        <v>135</v>
      </c>
      <c r="F126" s="151" t="s">
        <v>136</v>
      </c>
      <c r="G126" s="152" t="s">
        <v>1</v>
      </c>
      <c r="H126" s="153">
        <v>1</v>
      </c>
      <c r="I126" s="154"/>
      <c r="J126" s="155">
        <f t="shared" si="0"/>
        <v>0</v>
      </c>
      <c r="K126" s="156"/>
      <c r="L126" s="33"/>
      <c r="M126" s="163" t="s">
        <v>1</v>
      </c>
      <c r="N126" s="164" t="s">
        <v>38</v>
      </c>
      <c r="O126" s="165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1" t="s">
        <v>107</v>
      </c>
      <c r="AT126" s="161" t="s">
        <v>104</v>
      </c>
      <c r="AU126" s="161" t="s">
        <v>73</v>
      </c>
      <c r="AY126" s="11" t="s">
        <v>108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1" t="s">
        <v>81</v>
      </c>
      <c r="BK126" s="162">
        <f t="shared" si="9"/>
        <v>0</v>
      </c>
      <c r="BL126" s="11" t="s">
        <v>107</v>
      </c>
      <c r="BM126" s="161" t="s">
        <v>137</v>
      </c>
    </row>
    <row r="127" spans="1:65" s="2" customFormat="1" ht="7" customHeight="1">
      <c r="A127" s="2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3"/>
      <c r="M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</sheetData>
  <sheetProtection algorithmName="SHA-512" hashValue="vkYbh4qVWy2iEYa5t6I4fjjbvOWYWGj60i/5WY6ocrsLyxK6WzJktxUgpnsNuUpAGv0GDdhski4WBDEhFZeQww==" saltValue="j3U2rGpPZezrh99+uZ+zSURBrn6ENrXMrti4iGLlbicbOLCGdj+yzbGSiSRgloMxSLEw7ebQJBrCfSbbzgSBjA==" spinCount="100000" sheet="1" objects="1" scenarios="1" formatColumns="0" formatRows="0" autoFilter="0"/>
  <autoFilter ref="C115:K126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Elektro</vt:lpstr>
      <vt:lpstr>'2 - Elektro'!Názvy_tisku</vt:lpstr>
      <vt:lpstr>'Rekapitulace stavby'!Názvy_tisku</vt:lpstr>
      <vt:lpstr>'2 - Elektro'!Oblast_tisku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2025-02-20T14:41:31Z</dcterms:created>
  <dcterms:modified xsi:type="dcterms:W3CDTF">2025-02-24T07:47:15Z</dcterms:modified>
</cp:coreProperties>
</file>